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vatecapitaladvisorsllc.sharepoint.com/Shared Documents/Elevate Capital/Calculators/"/>
    </mc:Choice>
  </mc:AlternateContent>
  <xr:revisionPtr revIDLastSave="40" documentId="8_{66A3B07F-4C12-4B65-9CA2-18608BFCBEB8}" xr6:coauthVersionLast="47" xr6:coauthVersionMax="47" xr10:uidLastSave="{9F8B449D-EB24-4770-A52E-054A9B701573}"/>
  <bookViews>
    <workbookView xWindow="2340" yWindow="630" windowWidth="22770" windowHeight="20970" xr2:uid="{56C94515-0EFF-4A02-ADEE-BC786799EA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43" i="1" s="1"/>
  <c r="B2" i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C13" i="1" l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B43" i="1"/>
</calcChain>
</file>

<file path=xl/sharedStrings.xml><?xml version="1.0" encoding="utf-8"?>
<sst xmlns="http://schemas.openxmlformats.org/spreadsheetml/2006/main" count="9" uniqueCount="9">
  <si>
    <t>Susie Saver</t>
  </si>
  <si>
    <t>Paul Procrastinator</t>
  </si>
  <si>
    <t>Age</t>
  </si>
  <si>
    <t>Total Contributed</t>
  </si>
  <si>
    <t>Annual Rate of Return:</t>
  </si>
  <si>
    <t>Annual Savings Amount:</t>
  </si>
  <si>
    <r>
      <t xml:space="preserve">Paul </t>
    </r>
    <r>
      <rPr>
        <b/>
        <i/>
        <sz val="11"/>
        <color theme="1"/>
        <rFont val="Calibri"/>
        <family val="2"/>
        <scheme val="minor"/>
      </rPr>
      <t>never</t>
    </r>
    <r>
      <rPr>
        <b/>
        <sz val="11"/>
        <color theme="1"/>
        <rFont val="Calibri"/>
        <family val="2"/>
        <scheme val="minor"/>
      </rPr>
      <t xml:space="preserve"> catches up!</t>
    </r>
  </si>
  <si>
    <r>
      <t xml:space="preserve">Susie saves for 10 years, </t>
    </r>
    <r>
      <rPr>
        <b/>
        <i/>
        <u/>
        <sz val="11"/>
        <color theme="1"/>
        <rFont val="Calibri"/>
        <family val="2"/>
        <scheme val="minor"/>
      </rPr>
      <t>then stops</t>
    </r>
    <r>
      <rPr>
        <b/>
        <sz val="11"/>
        <color theme="1"/>
        <rFont val="Calibri"/>
        <family val="2"/>
        <scheme val="minor"/>
      </rPr>
      <t xml:space="preserve"> contributions.</t>
    </r>
  </si>
  <si>
    <r>
      <t xml:space="preserve">Paul waits 10 years to save, then saves </t>
    </r>
    <r>
      <rPr>
        <b/>
        <i/>
        <u/>
        <sz val="11"/>
        <color theme="1"/>
        <rFont val="Calibri"/>
        <family val="2"/>
        <scheme val="minor"/>
      </rPr>
      <t>every year</t>
    </r>
    <r>
      <rPr>
        <b/>
        <sz val="11"/>
        <color theme="1"/>
        <rFont val="Calibri"/>
        <family val="2"/>
        <scheme val="minor"/>
      </rPr>
      <t xml:space="preserve"> thereafter to age 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</si>
</sst>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0" fillId="2" borderId="1" xfId="0" applyFont="1" applyFill="1" applyBorder="1" applyAlignment="1">
      <alignment horizontal="center"/>
    </xf>
    <xf numFmtId="9" fontId="0" fillId="2" borderId="4" xfId="0" applyNumberFormat="1" applyFont="1" applyFill="1" applyBorder="1" applyAlignment="1">
      <alignment horizontal="center"/>
    </xf>
    <xf numFmtId="6" fontId="0" fillId="2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8CAB0-00A3-4C72-BD8B-F4345B6D4034}">
  <dimension ref="A1:G44"/>
  <sheetViews>
    <sheetView tabSelected="1" workbookViewId="0">
      <selection activeCell="L18" sqref="L18"/>
    </sheetView>
  </sheetViews>
  <sheetFormatPr defaultRowHeight="15" x14ac:dyDescent="0.25"/>
  <cols>
    <col min="1" max="1" width="18" style="1" customWidth="1"/>
    <col min="2" max="2" width="19.5703125" style="1" bestFit="1" customWidth="1"/>
    <col min="3" max="3" width="19.140625" style="1" customWidth="1"/>
    <col min="4" max="4" width="9.140625" style="2" customWidth="1"/>
    <col min="5" max="6" width="9.140625" style="2"/>
    <col min="7" max="7" width="9.140625" style="1"/>
    <col min="8" max="16384" width="9.140625" style="2"/>
  </cols>
  <sheetData>
    <row r="1" spans="1:7" x14ac:dyDescent="0.25">
      <c r="A1" s="3" t="s">
        <v>2</v>
      </c>
      <c r="B1" s="3" t="s">
        <v>0</v>
      </c>
      <c r="C1" s="3" t="s">
        <v>1</v>
      </c>
    </row>
    <row r="2" spans="1:7" x14ac:dyDescent="0.25">
      <c r="A2" s="1">
        <v>25</v>
      </c>
      <c r="B2" s="4">
        <f>G4</f>
        <v>10000</v>
      </c>
      <c r="C2" s="4">
        <v>0</v>
      </c>
      <c r="D2" s="11" t="s">
        <v>4</v>
      </c>
      <c r="E2" s="11"/>
      <c r="F2" s="11"/>
      <c r="G2" s="12">
        <v>0.08</v>
      </c>
    </row>
    <row r="3" spans="1:7" x14ac:dyDescent="0.25">
      <c r="A3" s="1">
        <v>26</v>
      </c>
      <c r="B3" s="4">
        <f>(B2+(B2*$G$2))+$B$2</f>
        <v>20800</v>
      </c>
      <c r="C3" s="4">
        <v>0</v>
      </c>
    </row>
    <row r="4" spans="1:7" x14ac:dyDescent="0.25">
      <c r="A4" s="1">
        <v>27</v>
      </c>
      <c r="B4" s="4">
        <f>(B3+(B3*$G$2))+$B$2</f>
        <v>32464</v>
      </c>
      <c r="C4" s="4">
        <v>0</v>
      </c>
      <c r="D4" s="11" t="s">
        <v>5</v>
      </c>
      <c r="E4" s="11"/>
      <c r="F4" s="11"/>
      <c r="G4" s="13">
        <v>10000</v>
      </c>
    </row>
    <row r="5" spans="1:7" x14ac:dyDescent="0.25">
      <c r="A5" s="1">
        <v>28</v>
      </c>
      <c r="B5" s="4">
        <f>(B4+(B4*$G$2))+$B$2</f>
        <v>45061.120000000003</v>
      </c>
      <c r="C5" s="4">
        <v>0</v>
      </c>
    </row>
    <row r="6" spans="1:7" x14ac:dyDescent="0.25">
      <c r="A6" s="1">
        <v>29</v>
      </c>
      <c r="B6" s="4">
        <f>(B5+(B5*$G$2))+$B$2</f>
        <v>58666.009600000005</v>
      </c>
      <c r="C6" s="4">
        <v>0</v>
      </c>
    </row>
    <row r="7" spans="1:7" x14ac:dyDescent="0.25">
      <c r="A7" s="1">
        <v>30</v>
      </c>
      <c r="B7" s="4">
        <f>(B6+(B6*$G$2))+$B$2</f>
        <v>73359.290368000002</v>
      </c>
      <c r="C7" s="4">
        <v>0</v>
      </c>
      <c r="D7" s="10" t="s">
        <v>7</v>
      </c>
    </row>
    <row r="8" spans="1:7" x14ac:dyDescent="0.25">
      <c r="A8" s="1">
        <v>31</v>
      </c>
      <c r="B8" s="4">
        <f>(B7+(B7*$G$2))+$B$2</f>
        <v>89228.033597440008</v>
      </c>
      <c r="C8" s="4">
        <v>0</v>
      </c>
    </row>
    <row r="9" spans="1:7" x14ac:dyDescent="0.25">
      <c r="A9" s="1">
        <v>32</v>
      </c>
      <c r="B9" s="4">
        <f>(B8+(B8*$G$2))+$B$2</f>
        <v>106366.2762852352</v>
      </c>
      <c r="C9" s="4">
        <v>0</v>
      </c>
      <c r="D9" s="10" t="s">
        <v>8</v>
      </c>
    </row>
    <row r="10" spans="1:7" x14ac:dyDescent="0.25">
      <c r="A10" s="1">
        <v>33</v>
      </c>
      <c r="B10" s="4">
        <f>(B9+(B9*$G$2))+$B$2</f>
        <v>124875.57838805401</v>
      </c>
      <c r="C10" s="4">
        <v>0</v>
      </c>
    </row>
    <row r="11" spans="1:7" x14ac:dyDescent="0.25">
      <c r="A11" s="9">
        <v>34</v>
      </c>
      <c r="B11" s="4">
        <f>(B10+(B10*$G$2))+$B$2</f>
        <v>144865.62465909834</v>
      </c>
      <c r="C11" s="5">
        <v>0</v>
      </c>
      <c r="D11" s="10" t="s">
        <v>6</v>
      </c>
    </row>
    <row r="12" spans="1:7" x14ac:dyDescent="0.25">
      <c r="A12" s="1">
        <v>35</v>
      </c>
      <c r="B12" s="6">
        <f>(B11+(B11*$G$2))</f>
        <v>156454.87463182621</v>
      </c>
      <c r="C12" s="4">
        <f>G4</f>
        <v>10000</v>
      </c>
    </row>
    <row r="13" spans="1:7" x14ac:dyDescent="0.25">
      <c r="A13" s="1">
        <v>36</v>
      </c>
      <c r="B13" s="4">
        <f>(B12+(B12*$G$2))</f>
        <v>168971.26460237231</v>
      </c>
      <c r="C13" s="4">
        <f>(C12+(C12*$G$2))+$C$12</f>
        <v>20800</v>
      </c>
    </row>
    <row r="14" spans="1:7" x14ac:dyDescent="0.25">
      <c r="A14" s="1">
        <v>37</v>
      </c>
      <c r="B14" s="4">
        <f>(B13+(B13*$G$2))</f>
        <v>182488.96577056209</v>
      </c>
      <c r="C14" s="4">
        <f>(C13+(C13*$G$2))+$C$12</f>
        <v>32464</v>
      </c>
    </row>
    <row r="15" spans="1:7" x14ac:dyDescent="0.25">
      <c r="A15" s="1">
        <v>38</v>
      </c>
      <c r="B15" s="4">
        <f>(B14+(B14*$G$2))</f>
        <v>197088.08303220707</v>
      </c>
      <c r="C15" s="4">
        <f>(C14+(C14*$G$2))+$C$12</f>
        <v>45061.120000000003</v>
      </c>
    </row>
    <row r="16" spans="1:7" x14ac:dyDescent="0.25">
      <c r="A16" s="1">
        <v>39</v>
      </c>
      <c r="B16" s="4">
        <f>(B15+(B15*$G$2))</f>
        <v>212855.12967478365</v>
      </c>
      <c r="C16" s="4">
        <f>(C15+(C15*$G$2))+$C$12</f>
        <v>58666.009600000005</v>
      </c>
    </row>
    <row r="17" spans="1:3" x14ac:dyDescent="0.25">
      <c r="A17" s="1">
        <v>40</v>
      </c>
      <c r="B17" s="4">
        <f>(B16+(B16*$G$2))</f>
        <v>229883.54004876633</v>
      </c>
      <c r="C17" s="4">
        <f>(C16+(C16*$G$2))+$C$12</f>
        <v>73359.290368000002</v>
      </c>
    </row>
    <row r="18" spans="1:3" x14ac:dyDescent="0.25">
      <c r="A18" s="1">
        <v>41</v>
      </c>
      <c r="B18" s="4">
        <f>(B17+(B17*$G$2))</f>
        <v>248274.22325266764</v>
      </c>
      <c r="C18" s="4">
        <f>(C17+(C17*$G$2))+$C$12</f>
        <v>89228.033597440008</v>
      </c>
    </row>
    <row r="19" spans="1:3" x14ac:dyDescent="0.25">
      <c r="A19" s="1">
        <v>42</v>
      </c>
      <c r="B19" s="4">
        <f>(B18+(B18*$G$2))</f>
        <v>268136.16111288103</v>
      </c>
      <c r="C19" s="4">
        <f>(C18+(C18*$G$2))+$C$12</f>
        <v>106366.2762852352</v>
      </c>
    </row>
    <row r="20" spans="1:3" x14ac:dyDescent="0.25">
      <c r="A20" s="1">
        <v>43</v>
      </c>
      <c r="B20" s="4">
        <f>(B19+(B19*$G$2))</f>
        <v>289587.05400191154</v>
      </c>
      <c r="C20" s="4">
        <f>(C19+(C19*$G$2))+$C$12</f>
        <v>124875.57838805401</v>
      </c>
    </row>
    <row r="21" spans="1:3" x14ac:dyDescent="0.25">
      <c r="A21" s="1">
        <v>44</v>
      </c>
      <c r="B21" s="4">
        <f>(B20+(B20*$G$2))</f>
        <v>312754.01832206448</v>
      </c>
      <c r="C21" s="4">
        <f>(C20+(C20*$G$2))+$C$12</f>
        <v>144865.62465909834</v>
      </c>
    </row>
    <row r="22" spans="1:3" x14ac:dyDescent="0.25">
      <c r="A22" s="1">
        <v>45</v>
      </c>
      <c r="B22" s="4">
        <f>(B21+(B21*$G$2))</f>
        <v>337774.33978782967</v>
      </c>
      <c r="C22" s="4">
        <f>(C21+(C21*$G$2))+$C$12</f>
        <v>166454.87463182621</v>
      </c>
    </row>
    <row r="23" spans="1:3" x14ac:dyDescent="0.25">
      <c r="A23" s="1">
        <v>46</v>
      </c>
      <c r="B23" s="4">
        <f>(B22+(B22*$G$2))</f>
        <v>364796.28697085602</v>
      </c>
      <c r="C23" s="4">
        <f>(C22+(C22*$G$2))+$C$12</f>
        <v>189771.26460237231</v>
      </c>
    </row>
    <row r="24" spans="1:3" x14ac:dyDescent="0.25">
      <c r="A24" s="1">
        <v>47</v>
      </c>
      <c r="B24" s="4">
        <f>(B23+(B23*$G$2))</f>
        <v>393979.98992852448</v>
      </c>
      <c r="C24" s="4">
        <f>(C23+(C23*$G$2))+$C$12</f>
        <v>214952.96577056209</v>
      </c>
    </row>
    <row r="25" spans="1:3" x14ac:dyDescent="0.25">
      <c r="A25" s="1">
        <v>48</v>
      </c>
      <c r="B25" s="4">
        <f>(B24+(B24*$G$2))</f>
        <v>425498.38912280643</v>
      </c>
      <c r="C25" s="4">
        <f>(C24+(C24*$G$2))+$C$12</f>
        <v>242149.20303220706</v>
      </c>
    </row>
    <row r="26" spans="1:3" x14ac:dyDescent="0.25">
      <c r="A26" s="1">
        <v>49</v>
      </c>
      <c r="B26" s="4">
        <f>(B25+(B25*$G$2))</f>
        <v>459538.26025263092</v>
      </c>
      <c r="C26" s="4">
        <f>(C25+(C25*$G$2))+$C$12</f>
        <v>271521.13927478367</v>
      </c>
    </row>
    <row r="27" spans="1:3" x14ac:dyDescent="0.25">
      <c r="A27" s="1">
        <v>50</v>
      </c>
      <c r="B27" s="4">
        <f>(B26+(B26*$G$2))</f>
        <v>496301.32107284141</v>
      </c>
      <c r="C27" s="4">
        <f>(C26+(C26*$G$2))+$C$12</f>
        <v>303242.83041676634</v>
      </c>
    </row>
    <row r="28" spans="1:3" x14ac:dyDescent="0.25">
      <c r="A28" s="1">
        <v>51</v>
      </c>
      <c r="B28" s="4">
        <f>(B27+(B27*$G$2))</f>
        <v>536005.42675866873</v>
      </c>
      <c r="C28" s="4">
        <f>(C27+(C27*$G$2))+$C$12</f>
        <v>337502.25685010763</v>
      </c>
    </row>
    <row r="29" spans="1:3" x14ac:dyDescent="0.25">
      <c r="A29" s="1">
        <v>52</v>
      </c>
      <c r="B29" s="4">
        <f>(B28+(B28*$G$2))</f>
        <v>578885.86089936225</v>
      </c>
      <c r="C29" s="4">
        <f>(C28+(C28*$G$2))+$C$12</f>
        <v>374502.43739811622</v>
      </c>
    </row>
    <row r="30" spans="1:3" x14ac:dyDescent="0.25">
      <c r="A30" s="1">
        <v>53</v>
      </c>
      <c r="B30" s="4">
        <f>(B29+(B29*$G$2))</f>
        <v>625196.72977131128</v>
      </c>
      <c r="C30" s="4">
        <f>(C29+(C29*$G$2))+$C$12</f>
        <v>414462.63238996553</v>
      </c>
    </row>
    <row r="31" spans="1:3" x14ac:dyDescent="0.25">
      <c r="A31" s="1">
        <v>54</v>
      </c>
      <c r="B31" s="4">
        <f>(B30+(B30*$G$2))</f>
        <v>675212.46815301618</v>
      </c>
      <c r="C31" s="4">
        <f>(C30+(C30*$G$2))+$C$12</f>
        <v>457619.64298116276</v>
      </c>
    </row>
    <row r="32" spans="1:3" x14ac:dyDescent="0.25">
      <c r="A32" s="1">
        <v>55</v>
      </c>
      <c r="B32" s="4">
        <f>(B31+(B31*$G$2))</f>
        <v>729229.46560525743</v>
      </c>
      <c r="C32" s="4">
        <f>(C31+(C31*$G$2))+$C$12</f>
        <v>504229.21441965579</v>
      </c>
    </row>
    <row r="33" spans="1:3" x14ac:dyDescent="0.25">
      <c r="A33" s="1">
        <v>56</v>
      </c>
      <c r="B33" s="4">
        <f>(B32+(B32*$G$2))</f>
        <v>787567.82285367802</v>
      </c>
      <c r="C33" s="4">
        <f>(C32+(C32*$G$2))+$C$12</f>
        <v>554567.55157322821</v>
      </c>
    </row>
    <row r="34" spans="1:3" x14ac:dyDescent="0.25">
      <c r="A34" s="1">
        <v>57</v>
      </c>
      <c r="B34" s="4">
        <f>(B33+(B33*$G$2))</f>
        <v>850573.24868197227</v>
      </c>
      <c r="C34" s="4">
        <f>(C33+(C33*$G$2))+$C$12</f>
        <v>608932.95569908642</v>
      </c>
    </row>
    <row r="35" spans="1:3" x14ac:dyDescent="0.25">
      <c r="A35" s="1">
        <v>58</v>
      </c>
      <c r="B35" s="4">
        <f>(B34+(B34*$G$2))</f>
        <v>918619.10857653001</v>
      </c>
      <c r="C35" s="4">
        <f>(C34+(C34*$G$2))+$C$12</f>
        <v>667647.59215501335</v>
      </c>
    </row>
    <row r="36" spans="1:3" x14ac:dyDescent="0.25">
      <c r="A36" s="1">
        <v>59</v>
      </c>
      <c r="B36" s="4">
        <f>(B35+(B35*$G$2))</f>
        <v>992108.6372626524</v>
      </c>
      <c r="C36" s="4">
        <f>(C35+(C35*$G$2))+$C$12</f>
        <v>731059.39952741447</v>
      </c>
    </row>
    <row r="37" spans="1:3" x14ac:dyDescent="0.25">
      <c r="A37" s="1">
        <v>60</v>
      </c>
      <c r="B37" s="4">
        <f>(B36+(B36*$G$2))</f>
        <v>1071477.3282436645</v>
      </c>
      <c r="C37" s="4">
        <f>(C36+(C36*$G$2))+$C$12</f>
        <v>799544.15148960764</v>
      </c>
    </row>
    <row r="38" spans="1:3" x14ac:dyDescent="0.25">
      <c r="A38" s="1">
        <v>61</v>
      </c>
      <c r="B38" s="4">
        <f>(B37+(B37*$G$2))</f>
        <v>1157195.5145031577</v>
      </c>
      <c r="C38" s="4">
        <f>(C37+(C37*$G$2))+$C$12</f>
        <v>873507.68360877631</v>
      </c>
    </row>
    <row r="39" spans="1:3" x14ac:dyDescent="0.25">
      <c r="A39" s="1">
        <v>62</v>
      </c>
      <c r="B39" s="4">
        <f>(B38+(B38*$G$2))</f>
        <v>1249771.1556634102</v>
      </c>
      <c r="C39" s="4">
        <f>(C38+(C38*$G$2))+$C$12</f>
        <v>953388.29829747835</v>
      </c>
    </row>
    <row r="40" spans="1:3" x14ac:dyDescent="0.25">
      <c r="A40" s="1">
        <v>63</v>
      </c>
      <c r="B40" s="4">
        <f>(B39+(B39*$G$2))</f>
        <v>1349752.8481164831</v>
      </c>
      <c r="C40" s="4">
        <f>(C39+(C39*$G$2))+$C$12</f>
        <v>1039659.3621612766</v>
      </c>
    </row>
    <row r="41" spans="1:3" x14ac:dyDescent="0.25">
      <c r="A41" s="1">
        <v>64</v>
      </c>
      <c r="B41" s="4">
        <f>(B40+(B40*$G$2))</f>
        <v>1457733.0759658017</v>
      </c>
      <c r="C41" s="4">
        <f>(C40+(C40*$G$2))+$C$12</f>
        <v>1132832.1111341787</v>
      </c>
    </row>
    <row r="42" spans="1:3" x14ac:dyDescent="0.25">
      <c r="A42" s="1">
        <v>65</v>
      </c>
      <c r="B42" s="4">
        <f>(B41+(B41*$G$2))</f>
        <v>1574351.7220430658</v>
      </c>
      <c r="C42" s="4">
        <f>(C41+(C41*$G$2))+$C$12</f>
        <v>1233458.680024913</v>
      </c>
    </row>
    <row r="43" spans="1:3" ht="15.75" thickBot="1" x14ac:dyDescent="0.3">
      <c r="A43" s="7" t="s">
        <v>3</v>
      </c>
      <c r="B43" s="8">
        <f>B2*10</f>
        <v>100000</v>
      </c>
      <c r="C43" s="8">
        <f>C12*31</f>
        <v>310000</v>
      </c>
    </row>
    <row r="44" spans="1:3" ht="15.75" thickTop="1" x14ac:dyDescent="0.25"/>
  </sheetData>
  <mergeCells count="2">
    <mergeCell ref="D2:F2"/>
    <mergeCell ref="D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e0ae70-d759-4d00-9828-2cbc6e1b6de7">
      <Terms xmlns="http://schemas.microsoft.com/office/infopath/2007/PartnerControls"/>
    </lcf76f155ced4ddcb4097134ff3c332f>
    <TaxCatchAll xmlns="b4d634f6-e668-4535-8aba-1be1078d97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EDE3ACD329F40B2D311A6BFC64731" ma:contentTypeVersion="17" ma:contentTypeDescription="Create a new document." ma:contentTypeScope="" ma:versionID="4c9d5d97a601b64e98fb844939f6be3b">
  <xsd:schema xmlns:xsd="http://www.w3.org/2001/XMLSchema" xmlns:xs="http://www.w3.org/2001/XMLSchema" xmlns:p="http://schemas.microsoft.com/office/2006/metadata/properties" xmlns:ns2="b4d634f6-e668-4535-8aba-1be1078d9773" xmlns:ns3="0be0ae70-d759-4d00-9828-2cbc6e1b6de7" targetNamespace="http://schemas.microsoft.com/office/2006/metadata/properties" ma:root="true" ma:fieldsID="2d5b860774e9e00eede786bed71b6f98" ns2:_="" ns3:_="">
    <xsd:import namespace="b4d634f6-e668-4535-8aba-1be1078d9773"/>
    <xsd:import namespace="0be0ae70-d759-4d00-9828-2cbc6e1b6d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634f6-e668-4535-8aba-1be1078d97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07ccf3-de81-48e7-b6ca-bb2c03603005}" ma:internalName="TaxCatchAll" ma:showField="CatchAllData" ma:web="b4d634f6-e668-4535-8aba-1be1078d9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0ae70-d759-4d00-9828-2cbc6e1b6d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54cdbb-7f9d-4332-9fd6-88140a2819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95EE7D-3C80-4314-8068-4A5A3B73DD1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b4d634f6-e668-4535-8aba-1be1078d9773"/>
    <ds:schemaRef ds:uri="0be0ae70-d759-4d00-9828-2cbc6e1b6de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4ABEAC8-AB52-46BC-89EC-614D0931F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d634f6-e668-4535-8aba-1be1078d9773"/>
    <ds:schemaRef ds:uri="0be0ae70-d759-4d00-9828-2cbc6e1b6d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BA087F-AB70-42F0-B25B-1C390C36A8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Armstrong</dc:creator>
  <cp:lastModifiedBy>Shane Fleury, CFA</cp:lastModifiedBy>
  <dcterms:created xsi:type="dcterms:W3CDTF">2018-05-14T17:03:09Z</dcterms:created>
  <dcterms:modified xsi:type="dcterms:W3CDTF">2023-11-15T13:58:07Z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0x0101007A2EDE3ACD329F40B2D311A6BFC64731</vt:lpwstr>
  </property>
  <property fmtid="{D5CDD505-2E9C-101B-9397-08002B2CF9AE}" pid="3" name="MediaServiceImageTags">
    <vt:lpwstr/>
  </property>
</Properties>
</file>